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88 позачергова\рішення\1979-88-8_11-12-2025\"/>
    </mc:Choice>
  </mc:AlternateContent>
  <bookViews>
    <workbookView xWindow="0" yWindow="0" windowWidth="20460" windowHeight="6960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56" i="1" l="1"/>
  <c r="C70" i="1"/>
  <c r="C42" i="1" l="1"/>
  <c r="C63" i="1" l="1"/>
  <c r="C49" i="1" l="1"/>
  <c r="C75" i="1"/>
  <c r="C7" i="1" l="1"/>
  <c r="C76" i="1" l="1"/>
  <c r="C71" i="1"/>
  <c r="D44" i="1"/>
  <c r="C52" i="1" l="1"/>
</calcChain>
</file>

<file path=xl/sharedStrings.xml><?xml version="1.0" encoding="utf-8"?>
<sst xmlns="http://schemas.openxmlformats.org/spreadsheetml/2006/main" count="317" uniqueCount="166">
  <si>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</si>
  <si>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</si>
  <si>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</si>
  <si>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</si>
  <si>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</si>
  <si>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</si>
  <si>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</si>
  <si>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</si>
  <si>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</si>
  <si>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</si>
  <si>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</si>
  <si>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</si>
  <si>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</si>
  <si>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</si>
  <si>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</si>
  <si>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</si>
  <si>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</si>
  <si>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</si>
  <si>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</si>
  <si>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</si>
  <si>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</si>
  <si>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</si>
  <si>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</si>
  <si>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</si>
  <si>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</si>
  <si>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</si>
  <si>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</si>
  <si>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</si>
  <si>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</si>
  <si>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</si>
  <si>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</si>
  <si>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</si>
  <si>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</si>
  <si>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</si>
  <si>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</si>
  <si>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</si>
  <si>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</si>
  <si>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</si>
  <si>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</si>
  <si>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</si>
  <si>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</si>
  <si>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</si>
  <si>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</si>
  <si>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</si>
  <si>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</si>
  <si>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</si>
  <si>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</si>
  <si>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</si>
  <si>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</si>
  <si>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</si>
  <si>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</si>
  <si>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</si>
  <si>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</si>
  <si>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</si>
  <si>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</si>
  <si>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</si>
  <si>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</si>
  <si>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</si>
  <si>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</si>
  <si>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</si>
  <si>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</si>
  <si>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</si>
  <si>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</si>
  <si>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</si>
  <si>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</si>
  <si>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</si>
  <si>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</si>
  <si>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</si>
  <si>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</si>
  <si>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</si>
  <si>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</si>
  <si>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</si>
  <si>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</si>
  <si>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</si>
  <si>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</si>
  <si>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</si>
  <si>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</si>
  <si>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</si>
  <si>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</si>
  <si>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</si>
  <si>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</si>
  <si>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</si>
  <si>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</si>
  <si>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</si>
  <si>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</si>
  <si>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</si>
  <si>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</si>
  <si>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</si>
  <si>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</si>
  <si>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</si>
  <si>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</si>
  <si>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>8.3</t>
  </si>
  <si>
    <t>квітень-серпень</t>
  </si>
  <si>
    <t>Забезпечення водопостачання</t>
  </si>
  <si>
    <t>3.12</t>
  </si>
  <si>
    <t>7.3</t>
  </si>
  <si>
    <t>3.13</t>
  </si>
  <si>
    <t>3.14</t>
  </si>
  <si>
    <t>травень-липень</t>
  </si>
  <si>
    <t>Разом по розділу 8</t>
  </si>
  <si>
    <t>Капітальний ремонт частини покрівлі Академічного ліцей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</si>
  <si>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вбиралень  Академічного ліцею №5 Обухівської міської ради Київської області, за адресою: вул. Академічна, 24 м. Обухів, Київська область,  в тому числі виготовлення КД та експертиза.</t>
  </si>
  <si>
    <t xml:space="preserve">Виготовлення ПКД та експертиза, "Капітальний ремонт системи опалення  першого поверху адміністративної будівлі Семенівської сільської ради Виконавчого комітету Обухівської міської ради Київської області, в с. Семенівка, вул. Макаренка, 2, Обухівського району, Київської області". </t>
  </si>
  <si>
    <t>8.4</t>
  </si>
  <si>
    <t>травень-грудень</t>
  </si>
  <si>
    <t>Розроблення ПКД та експертиза «Капітальний ремонт підвального приміщення (найпростішого укриття) ДНЗ «Дударик», по вул. Богдана Хмельницького 22, в м. Обухів, Обухівського району, Київської обл.</t>
  </si>
  <si>
    <t>3.15</t>
  </si>
  <si>
    <t>3.16</t>
  </si>
  <si>
    <t>липень-серпень</t>
  </si>
  <si>
    <t>3.17</t>
  </si>
  <si>
    <t>3.18</t>
  </si>
  <si>
    <t>Капітальний ремонт частини  тротуару на території  ДНЗ «Промінчик», с. Дерев’яна, Обухівського району, Київської області, в тому числі виготовлення КД.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</si>
  <si>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rFont val="Calibri"/>
        <family val="2"/>
        <charset val="204"/>
      </rPr>
      <t>ʼ</t>
    </r>
    <r>
      <rPr>
        <b/>
        <sz val="11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</si>
  <si>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Капітальний ремонт частини тротуару ДНЗ  Катруся за адресою:   Київська обл. м. Обухів, вул. Київська, 160, в тому числі виготовлення КД.</t>
  </si>
  <si>
    <t>Капітальний ремонт частини фундамента та цоколю з влаштуванням водовідведення  біля центральної вхідної групи  Академічного ліцею №5  за адресою: вул. Академічна, 24 м. Обухів, Київська область,  в тому числі виготовлення КД.</t>
  </si>
  <si>
    <t>3.19</t>
  </si>
  <si>
    <t>3.20</t>
  </si>
  <si>
    <t>Капітальний ремонт частини коридору 2 поверху біля санвузлів Академічного ліцею №5,  за адресою: вул. Академічна, 24, м. Обухів, Київська область, в тому числі виготовлення КД та експертиза»</t>
  </si>
  <si>
    <t>Капітальний ремонт частини покрівлі Академічного ліцею №5  за адресою: вул. Академічна, 24 м. Обухів, Київська область,  в тому числі виготовлення КД.</t>
  </si>
  <si>
    <t>3.21</t>
  </si>
  <si>
    <t>вересень</t>
  </si>
  <si>
    <t>Володимир ФЕДЧИШИН</t>
  </si>
  <si>
    <t>Допроєктні вишукування, отримання технічних умов для підключення до мереж елетропостачання, розробка проєктно-кошторисної документації та проходження експертизи на обєкт: "Нове будівництво, а саме: будувництво водозабору, в тому числі неглибоке буріння (до 2000 метрів) ровідувально- експлуатаційної свердловини дебітом до 15 м3/год., з прокладанням водогону за адресою: Київська область, м. Обухів, вул. Трипільська".</t>
  </si>
  <si>
    <t>3.22</t>
  </si>
  <si>
    <t>7.4</t>
  </si>
  <si>
    <t>вересень-грудень</t>
  </si>
  <si>
    <t>вересень-жовтень</t>
  </si>
  <si>
    <t>3.23</t>
  </si>
  <si>
    <t>3.24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</si>
  <si>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</si>
  <si>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Капітальний ремонт частини відмостки та сходів із влаштуванням інклюзивності Обухівського центру культури і дозвілля, за адресою: вул. Київська 117, м. Обухів, Обухівський район, Київської області, в т.ч. виготовлення КД та експертиза.</t>
  </si>
  <si>
    <t>4.2</t>
  </si>
  <si>
    <t>листопад-грудень</t>
  </si>
  <si>
    <t>4.3</t>
  </si>
  <si>
    <t>9.2</t>
  </si>
  <si>
    <t>Капітальний ремонт 2,3,4,5,6,7 поверхів поліклініки за адресою: Київська область, місто Обухів, вулиця Каштанова, 52.</t>
  </si>
  <si>
    <t>«Капітальний ремонт (благоустрій частини) території Академічного ліцею №5 Обухівської міської ради Київської області, за адресою: вул. Академічна, 24, м. Обухів, Київська область, в тому числі виготовлення ПКД та експертиза»</t>
  </si>
  <si>
    <t xml:space="preserve"> Капітальний ремонт 309,312 кабінетів  на третьому поверсі Академічного ліцею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</si>
  <si>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9397336,22 (місцевий бюджет)</t>
  </si>
  <si>
    <t>37000000 (субвенція)</t>
  </si>
  <si>
    <t>22000000 (субенція)</t>
  </si>
  <si>
    <t>3.25</t>
  </si>
  <si>
    <t>8.5</t>
  </si>
  <si>
    <t>Капітальний ремонт захисної бетонної стінки між проїжджою частиною та житловим будинком   за адресою: с.Григорівка вул.Соборна, в т.ч. виготовлення КД та експертиза.</t>
  </si>
  <si>
    <t>10111245,22 (місцевий бюджет)</t>
  </si>
  <si>
    <t>Виготовлення проєктно-кошторисної документації в тому числі експертиза, по обєкту із: "Нового будівництва активного-парку в місті Обухів, Обухівського району, Київської області".</t>
  </si>
  <si>
    <t>3.26</t>
  </si>
  <si>
    <t>7.5</t>
  </si>
  <si>
    <t>Коригування проєктно-кошторисної документації в т.ч. експертиза, по обєкту: "Капітальний ремонт приміщень Германівського ліцею імені братів Гетьманів Обухівської міської ради Київської області за адресою: Київська область, Обухівський район, с. Германівка, вул. Олени Ковальчук, 36" (Облицювання фасаду).</t>
  </si>
  <si>
    <t>Коригування проєктно-кошторисної документації в т.ч. експертиза, по обєкту: "Капітальний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область"</t>
  </si>
  <si>
    <t>Коригування проєктно-кошторисної документації в т.ч. експертиза, по обєкту: "Капітальний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36."</t>
  </si>
  <si>
    <t>Коригування проєктно-кошторисної документації в т.ч. експертиза, по обєкту: "Капітальний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область"</t>
  </si>
  <si>
    <t xml:space="preserve">Капітальний ремонт приміщення територіального центру надання соціальних послуг Обухівської міської ради, вул. Каштанова, 4/1 А, в м. Обухів, Обухівського району, Київської обл.  </t>
  </si>
  <si>
    <t xml:space="preserve">Коригування проєктно-кошторисної документації в т.ч. експертиза, по обєкту: Капітальний ремонт приміщення територіального центру надання соціальних послуг Обухівської міської ради, вул. Каштанова, 4/1 А, в м. Обухів, Обухівського району, Київської обл.  </t>
  </si>
  <si>
    <t>Виконавчий комітет Обухівської міської ради Київської області</t>
  </si>
  <si>
    <t>3.27</t>
  </si>
  <si>
    <t>3.28</t>
  </si>
  <si>
    <t>Капітальний ремонт із встановленням автономного джерела електропостачання Академічного ліцею №3 Обухівської міської ради Київської області, за адресою: вул. Миру, 12  м. Обухів, Київська область.</t>
  </si>
  <si>
    <t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Коригування., в т.ч. коригування ПКД та експертиза.</t>
  </si>
  <si>
    <t>Капітальний ремонт 311, 314 кабінетів з підсобними приміщеннями на третьому поверсі Академічного ліцею №1 імені А.С. Малишка Обухівської міської ради Київської області за адресою: вул. Київська, 18, м.Обухів, Київська область, в т.ч. виготовлення КД та експертиза</t>
  </si>
  <si>
    <t>Розроблення ПКД, в т.ч. експертиза «Капітальний ремонт приміщення спортивної зали Обухівського центру культури і дозвілля, за адресою: вул. Київська 117, м. Обухів, Обухівський район, Київської області"</t>
  </si>
  <si>
    <t>Капітальний ремонт громадського будинку за адресою: Київськаобл., м. Обухів, вул. Київська 24, в т. ч. розроблення ПКД та експертиза</t>
  </si>
  <si>
    <t>6.2</t>
  </si>
  <si>
    <t>грудень</t>
  </si>
  <si>
    <t xml:space="preserve">Виготовлення КД та екпертиза Капітальний ремонт вхідної групи ти частини приміщення (будівлі громадського призначення) Обухівський міський спортивний комплекс ім. Мельника В.О., за адресою: Київська обл., Обухівський район, м. Обухів, вул. Київська, № 142-А. , </t>
  </si>
  <si>
    <t xml:space="preserve">Додаток до рішення Обухівської міської ради Київської області від 11 грудня 2025 року № 1979-88-VIII 
Додаток 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</si>
</sst>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D6DCE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/>
    <xf numFmtId="0" fontId="8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4" fillId="2" borderId="0" xfId="0" applyFont="1" applyFill="1" applyBorder="1" applyAlignment="1">
      <alignment wrapText="1"/>
    </xf>
    <xf numFmtId="4" fontId="0" fillId="0" borderId="0" xfId="0" applyNumberFormat="1"/>
    <xf numFmtId="0" fontId="13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4" fontId="13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6" fillId="2" borderId="1" xfId="0" applyFont="1" applyFill="1" applyBorder="1"/>
    <xf numFmtId="4" fontId="7" fillId="3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vertical="top"/>
    </xf>
    <xf numFmtId="4" fontId="10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/>
    <xf numFmtId="0" fontId="0" fillId="2" borderId="0" xfId="0" applyFill="1" applyAlignment="1">
      <alignment vertical="top"/>
    </xf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wrapText="1"/>
    </xf>
    <xf numFmtId="2" fontId="0" fillId="0" borderId="0" xfId="0" applyNumberFormat="1"/>
    <xf numFmtId="4" fontId="0" fillId="0" borderId="0" xfId="0" applyNumberFormat="1" applyFont="1"/>
    <xf numFmtId="4" fontId="1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16" fillId="0" borderId="1" xfId="0" applyFont="1" applyFill="1" applyBorder="1"/>
    <xf numFmtId="49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4" fontId="6" fillId="0" borderId="5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top" wrapText="1"/>
    </xf>
    <xf numFmtId="0" fontId="19" fillId="0" borderId="5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justify" wrapText="1"/>
    </xf>
    <xf numFmtId="4" fontId="14" fillId="0" borderId="5" xfId="0" applyNumberFormat="1" applyFont="1" applyFill="1" applyBorder="1"/>
    <xf numFmtId="4" fontId="19" fillId="0" borderId="5" xfId="0" applyNumberFormat="1" applyFont="1" applyFill="1" applyBorder="1"/>
    <xf numFmtId="0" fontId="20" fillId="0" borderId="5" xfId="0" applyFont="1" applyFill="1" applyBorder="1"/>
    <xf numFmtId="49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wrapText="1"/>
    </xf>
    <xf numFmtId="0" fontId="10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9" fillId="2" borderId="0" xfId="0" applyFont="1" applyFill="1" applyBorder="1" applyAlignment="1"/>
    <xf numFmtId="0" fontId="13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topLeftCell="A64" zoomScale="80" zoomScaleNormal="80" workbookViewId="0">
      <selection activeCell="B49" sqref="B49"/>
    </sheetView>
  </sheetViews>
  <sheetFormatPr defaultRowHeight="15" x14ac:dyDescent="0.25"/>
  <cols>
    <col min="1" max="1" width="6.85546875" style="1" customWidth="1"/>
    <col min="2" max="2" width="40.7109375" style="2" customWidth="1"/>
    <col min="3" max="3" width="15.5703125" style="1" customWidth="1"/>
    <col min="4" max="4" width="10.7109375" style="1" customWidth="1"/>
    <col min="5" max="6" width="11.85546875" customWidth="1"/>
    <col min="7" max="7" width="16.5703125" style="3" customWidth="1"/>
    <col min="8" max="8" width="28.85546875" customWidth="1"/>
    <col min="9" max="9" width="8.5703125" customWidth="1"/>
    <col min="10" max="10" width="27.28515625" customWidth="1"/>
    <col min="11" max="11" width="25.5703125" customWidth="1"/>
    <col min="12" max="1022" width="8.5703125" customWidth="1"/>
  </cols>
  <sheetData>
    <row r="1" spans="1:10" ht="68.25" customHeight="1" x14ac:dyDescent="0.25">
      <c r="A1" s="11"/>
      <c r="B1" s="114" t="s">
        <v>165</v>
      </c>
      <c r="C1" s="115"/>
      <c r="D1" s="115"/>
      <c r="E1" s="115"/>
      <c r="F1" s="115"/>
      <c r="G1" s="115"/>
      <c r="H1" s="116"/>
    </row>
    <row r="2" spans="1:10" ht="49.5" customHeight="1" x14ac:dyDescent="0.25">
      <c r="A2" s="122" t="s">
        <v>33</v>
      </c>
      <c r="B2" s="122"/>
      <c r="C2" s="122"/>
      <c r="D2" s="122"/>
      <c r="E2" s="122"/>
      <c r="F2" s="122"/>
      <c r="G2" s="122"/>
      <c r="H2" s="122"/>
      <c r="I2" s="4"/>
    </row>
    <row r="3" spans="1:10" ht="99" customHeight="1" x14ac:dyDescent="0.25">
      <c r="A3" s="29" t="s">
        <v>0</v>
      </c>
      <c r="B3" s="29" t="s">
        <v>1</v>
      </c>
      <c r="C3" s="30" t="s">
        <v>29</v>
      </c>
      <c r="D3" s="30" t="s">
        <v>30</v>
      </c>
      <c r="E3" s="31" t="s">
        <v>20</v>
      </c>
      <c r="F3" s="32" t="s">
        <v>2</v>
      </c>
      <c r="G3" s="31" t="s">
        <v>3</v>
      </c>
      <c r="H3" s="33" t="s">
        <v>21</v>
      </c>
      <c r="I3" s="4"/>
    </row>
    <row r="4" spans="1:10" ht="0.75" customHeight="1" x14ac:dyDescent="0.25">
      <c r="A4" s="34"/>
      <c r="B4" s="35"/>
      <c r="C4" s="36"/>
      <c r="D4" s="36"/>
      <c r="E4" s="37"/>
      <c r="F4" s="37"/>
      <c r="G4" s="37"/>
      <c r="H4" s="38"/>
    </row>
    <row r="5" spans="1:10" ht="48" customHeight="1" x14ac:dyDescent="0.25">
      <c r="A5" s="120" t="s">
        <v>112</v>
      </c>
      <c r="B5" s="120"/>
      <c r="C5" s="120"/>
      <c r="D5" s="120"/>
      <c r="E5" s="120"/>
      <c r="F5" s="120"/>
      <c r="G5" s="120"/>
      <c r="H5" s="120"/>
    </row>
    <row r="6" spans="1:10" s="5" customFormat="1" ht="60" x14ac:dyDescent="0.25">
      <c r="A6" s="59" t="s">
        <v>28</v>
      </c>
      <c r="B6" s="60" t="s">
        <v>38</v>
      </c>
      <c r="C6" s="61">
        <v>3000000</v>
      </c>
      <c r="D6" s="60"/>
      <c r="E6" s="60" t="s">
        <v>39</v>
      </c>
      <c r="F6" s="60" t="s">
        <v>45</v>
      </c>
      <c r="G6" s="60" t="s">
        <v>43</v>
      </c>
      <c r="H6" s="62" t="s">
        <v>36</v>
      </c>
      <c r="J6" s="57"/>
    </row>
    <row r="7" spans="1:10" x14ac:dyDescent="0.25">
      <c r="A7" s="63"/>
      <c r="B7" s="64" t="s">
        <v>4</v>
      </c>
      <c r="C7" s="65">
        <f>SUM(C6)</f>
        <v>3000000</v>
      </c>
      <c r="D7" s="65"/>
      <c r="E7" s="66"/>
      <c r="F7" s="66"/>
      <c r="G7" s="66"/>
      <c r="H7" s="67"/>
    </row>
    <row r="8" spans="1:10" ht="28.5" customHeight="1" x14ac:dyDescent="0.25">
      <c r="A8" s="120" t="s">
        <v>5</v>
      </c>
      <c r="B8" s="120"/>
      <c r="C8" s="120"/>
      <c r="D8" s="120"/>
      <c r="E8" s="120"/>
      <c r="F8" s="120"/>
      <c r="G8" s="120"/>
      <c r="H8" s="120"/>
    </row>
    <row r="9" spans="1:10" ht="26.25" customHeight="1" x14ac:dyDescent="0.25">
      <c r="A9" s="68" t="s">
        <v>19</v>
      </c>
      <c r="B9" s="62"/>
      <c r="C9" s="69"/>
      <c r="D9" s="69"/>
      <c r="E9" s="70"/>
      <c r="F9" s="70"/>
      <c r="G9" s="71"/>
      <c r="H9" s="66"/>
    </row>
    <row r="10" spans="1:10" ht="30.75" customHeight="1" x14ac:dyDescent="0.25">
      <c r="A10" s="72"/>
      <c r="B10" s="64" t="s">
        <v>6</v>
      </c>
      <c r="C10" s="69"/>
      <c r="D10" s="69"/>
      <c r="E10" s="66"/>
      <c r="F10" s="66"/>
      <c r="G10" s="66"/>
      <c r="H10" s="67"/>
    </row>
    <row r="11" spans="1:10" ht="21" customHeight="1" x14ac:dyDescent="0.25">
      <c r="A11" s="120" t="s">
        <v>7</v>
      </c>
      <c r="B11" s="120"/>
      <c r="C11" s="120"/>
      <c r="D11" s="120"/>
      <c r="E11" s="120"/>
      <c r="F11" s="120"/>
      <c r="G11" s="120"/>
      <c r="H11" s="120"/>
    </row>
    <row r="12" spans="1:10" ht="90.75" customHeight="1" x14ac:dyDescent="0.25">
      <c r="A12" s="63" t="s">
        <v>8</v>
      </c>
      <c r="B12" s="60" t="s">
        <v>35</v>
      </c>
      <c r="C12" s="73">
        <v>11000000</v>
      </c>
      <c r="D12" s="73"/>
      <c r="E12" s="60" t="s">
        <v>39</v>
      </c>
      <c r="F12" s="60" t="s">
        <v>46</v>
      </c>
      <c r="G12" s="60" t="s">
        <v>42</v>
      </c>
      <c r="H12" s="62" t="s">
        <v>36</v>
      </c>
    </row>
    <row r="13" spans="1:10" ht="116.25" customHeight="1" x14ac:dyDescent="0.25">
      <c r="A13" s="63" t="s">
        <v>24</v>
      </c>
      <c r="B13" s="60" t="s">
        <v>54</v>
      </c>
      <c r="C13" s="73">
        <v>699415</v>
      </c>
      <c r="D13" s="73"/>
      <c r="E13" s="60" t="s">
        <v>39</v>
      </c>
      <c r="F13" s="60" t="s">
        <v>55</v>
      </c>
      <c r="G13" s="60" t="s">
        <v>42</v>
      </c>
      <c r="H13" s="62" t="s">
        <v>36</v>
      </c>
    </row>
    <row r="14" spans="1:10" ht="115.5" customHeight="1" x14ac:dyDescent="0.25">
      <c r="A14" s="63" t="s">
        <v>26</v>
      </c>
      <c r="B14" s="60" t="s">
        <v>83</v>
      </c>
      <c r="C14" s="73">
        <v>905400</v>
      </c>
      <c r="D14" s="73"/>
      <c r="E14" s="60" t="s">
        <v>39</v>
      </c>
      <c r="F14" s="60" t="s">
        <v>55</v>
      </c>
      <c r="G14" s="60" t="s">
        <v>42</v>
      </c>
      <c r="H14" s="62" t="s">
        <v>36</v>
      </c>
    </row>
    <row r="15" spans="1:10" ht="122.25" customHeight="1" x14ac:dyDescent="0.25">
      <c r="A15" s="63" t="s">
        <v>27</v>
      </c>
      <c r="B15" s="60" t="s">
        <v>60</v>
      </c>
      <c r="C15" s="73">
        <v>939800</v>
      </c>
      <c r="D15" s="73"/>
      <c r="E15" s="60" t="s">
        <v>39</v>
      </c>
      <c r="F15" s="60" t="s">
        <v>55</v>
      </c>
      <c r="G15" s="60" t="s">
        <v>42</v>
      </c>
      <c r="H15" s="62" t="s">
        <v>36</v>
      </c>
    </row>
    <row r="16" spans="1:10" ht="80.25" customHeight="1" x14ac:dyDescent="0.25">
      <c r="A16" s="63" t="s">
        <v>53</v>
      </c>
      <c r="B16" s="60" t="s">
        <v>41</v>
      </c>
      <c r="C16" s="73">
        <v>1500000</v>
      </c>
      <c r="D16" s="73"/>
      <c r="E16" s="60" t="s">
        <v>39</v>
      </c>
      <c r="F16" s="60" t="s">
        <v>47</v>
      </c>
      <c r="G16" s="60" t="s">
        <v>44</v>
      </c>
      <c r="H16" s="62" t="s">
        <v>36</v>
      </c>
    </row>
    <row r="17" spans="1:8" ht="93.75" customHeight="1" x14ac:dyDescent="0.25">
      <c r="A17" s="63" t="s">
        <v>56</v>
      </c>
      <c r="B17" s="60" t="s">
        <v>59</v>
      </c>
      <c r="C17" s="73">
        <v>28000000</v>
      </c>
      <c r="D17" s="73"/>
      <c r="E17" s="60" t="s">
        <v>39</v>
      </c>
      <c r="F17" s="60" t="s">
        <v>92</v>
      </c>
      <c r="G17" s="60" t="s">
        <v>42</v>
      </c>
      <c r="H17" s="62" t="s">
        <v>36</v>
      </c>
    </row>
    <row r="18" spans="1:8" ht="63" customHeight="1" x14ac:dyDescent="0.25">
      <c r="A18" s="104" t="s">
        <v>57</v>
      </c>
      <c r="B18" s="102" t="s">
        <v>61</v>
      </c>
      <c r="C18" s="61" t="s">
        <v>140</v>
      </c>
      <c r="D18" s="106"/>
      <c r="E18" s="102" t="s">
        <v>39</v>
      </c>
      <c r="F18" s="102" t="s">
        <v>92</v>
      </c>
      <c r="G18" s="102" t="s">
        <v>42</v>
      </c>
      <c r="H18" s="102" t="s">
        <v>36</v>
      </c>
    </row>
    <row r="19" spans="1:8" ht="59.25" customHeight="1" x14ac:dyDescent="0.25">
      <c r="A19" s="105"/>
      <c r="B19" s="103"/>
      <c r="C19" s="61" t="s">
        <v>138</v>
      </c>
      <c r="D19" s="107"/>
      <c r="E19" s="103"/>
      <c r="F19" s="103"/>
      <c r="G19" s="103"/>
      <c r="H19" s="103"/>
    </row>
    <row r="20" spans="1:8" ht="75.75" customHeight="1" x14ac:dyDescent="0.25">
      <c r="A20" s="104" t="s">
        <v>58</v>
      </c>
      <c r="B20" s="102" t="s">
        <v>62</v>
      </c>
      <c r="C20" s="61" t="s">
        <v>139</v>
      </c>
      <c r="D20" s="106"/>
      <c r="E20" s="102" t="s">
        <v>39</v>
      </c>
      <c r="F20" s="102" t="s">
        <v>92</v>
      </c>
      <c r="G20" s="102" t="s">
        <v>42</v>
      </c>
      <c r="H20" s="102" t="s">
        <v>36</v>
      </c>
    </row>
    <row r="21" spans="1:8" ht="23.25" customHeight="1" x14ac:dyDescent="0.25">
      <c r="A21" s="105"/>
      <c r="B21" s="103"/>
      <c r="C21" s="61" t="s">
        <v>144</v>
      </c>
      <c r="D21" s="107"/>
      <c r="E21" s="103"/>
      <c r="F21" s="103"/>
      <c r="G21" s="103"/>
      <c r="H21" s="103"/>
    </row>
    <row r="22" spans="1:8" ht="138.75" customHeight="1" x14ac:dyDescent="0.25">
      <c r="A22" s="68" t="s">
        <v>71</v>
      </c>
      <c r="B22" s="60" t="s">
        <v>64</v>
      </c>
      <c r="C22" s="73">
        <v>60100000</v>
      </c>
      <c r="D22" s="73"/>
      <c r="E22" s="60" t="s">
        <v>39</v>
      </c>
      <c r="F22" s="60" t="s">
        <v>45</v>
      </c>
      <c r="G22" s="60" t="s">
        <v>42</v>
      </c>
      <c r="H22" s="62" t="s">
        <v>81</v>
      </c>
    </row>
    <row r="23" spans="1:8" ht="111" customHeight="1" x14ac:dyDescent="0.25">
      <c r="A23" s="68" t="s">
        <v>73</v>
      </c>
      <c r="B23" s="60" t="s">
        <v>79</v>
      </c>
      <c r="C23" s="73">
        <v>300000</v>
      </c>
      <c r="D23" s="73"/>
      <c r="E23" s="60" t="s">
        <v>39</v>
      </c>
      <c r="F23" s="60" t="s">
        <v>72</v>
      </c>
      <c r="G23" s="60" t="s">
        <v>75</v>
      </c>
      <c r="H23" s="62" t="s">
        <v>36</v>
      </c>
    </row>
    <row r="24" spans="1:8" ht="109.5" customHeight="1" x14ac:dyDescent="0.25">
      <c r="A24" s="68" t="s">
        <v>74</v>
      </c>
      <c r="B24" s="60" t="s">
        <v>80</v>
      </c>
      <c r="C24" s="73">
        <v>500000</v>
      </c>
      <c r="D24" s="73"/>
      <c r="E24" s="60" t="s">
        <v>39</v>
      </c>
      <c r="F24" s="60" t="s">
        <v>72</v>
      </c>
      <c r="G24" s="60" t="s">
        <v>75</v>
      </c>
      <c r="H24" s="62" t="s">
        <v>36</v>
      </c>
    </row>
    <row r="25" spans="1:8" ht="111.75" customHeight="1" x14ac:dyDescent="0.25">
      <c r="A25" s="68" t="s">
        <v>94</v>
      </c>
      <c r="B25" s="60" t="s">
        <v>137</v>
      </c>
      <c r="C25" s="73">
        <v>1490000</v>
      </c>
      <c r="D25" s="73"/>
      <c r="E25" s="60" t="s">
        <v>39</v>
      </c>
      <c r="F25" s="60" t="s">
        <v>47</v>
      </c>
      <c r="G25" s="60" t="s">
        <v>42</v>
      </c>
      <c r="H25" s="62" t="s">
        <v>36</v>
      </c>
    </row>
    <row r="26" spans="1:8" ht="90" x14ac:dyDescent="0.25">
      <c r="A26" s="68" t="s">
        <v>96</v>
      </c>
      <c r="B26" s="60" t="s">
        <v>100</v>
      </c>
      <c r="C26" s="73">
        <v>330000</v>
      </c>
      <c r="D26" s="73"/>
      <c r="E26" s="60" t="s">
        <v>39</v>
      </c>
      <c r="F26" s="60" t="s">
        <v>47</v>
      </c>
      <c r="G26" s="60" t="s">
        <v>42</v>
      </c>
      <c r="H26" s="62" t="s">
        <v>36</v>
      </c>
    </row>
    <row r="27" spans="1:8" ht="102" customHeight="1" x14ac:dyDescent="0.25">
      <c r="A27" s="68" t="s">
        <v>97</v>
      </c>
      <c r="B27" s="74" t="s">
        <v>101</v>
      </c>
      <c r="C27" s="73">
        <v>630000</v>
      </c>
      <c r="D27" s="73"/>
      <c r="E27" s="60" t="s">
        <v>39</v>
      </c>
      <c r="F27" s="60" t="s">
        <v>98</v>
      </c>
      <c r="G27" s="60" t="s">
        <v>42</v>
      </c>
      <c r="H27" s="62" t="s">
        <v>36</v>
      </c>
    </row>
    <row r="28" spans="1:8" ht="93.75" customHeight="1" x14ac:dyDescent="0.25">
      <c r="A28" s="75" t="s">
        <v>106</v>
      </c>
      <c r="B28" s="76" t="s">
        <v>105</v>
      </c>
      <c r="C28" s="73">
        <v>380000</v>
      </c>
      <c r="D28" s="77"/>
      <c r="E28" s="60" t="s">
        <v>39</v>
      </c>
      <c r="F28" s="60" t="s">
        <v>108</v>
      </c>
      <c r="G28" s="60" t="s">
        <v>42</v>
      </c>
      <c r="H28" s="62" t="s">
        <v>36</v>
      </c>
    </row>
    <row r="29" spans="1:8" ht="92.25" customHeight="1" x14ac:dyDescent="0.25">
      <c r="A29" s="68" t="s">
        <v>107</v>
      </c>
      <c r="B29" s="78" t="s">
        <v>111</v>
      </c>
      <c r="C29" s="73">
        <v>430000</v>
      </c>
      <c r="D29" s="73"/>
      <c r="E29" s="60" t="s">
        <v>39</v>
      </c>
      <c r="F29" s="60" t="s">
        <v>108</v>
      </c>
      <c r="G29" s="60" t="s">
        <v>42</v>
      </c>
      <c r="H29" s="62" t="s">
        <v>36</v>
      </c>
    </row>
    <row r="30" spans="1:8" ht="92.25" customHeight="1" x14ac:dyDescent="0.25">
      <c r="A30" s="68" t="s">
        <v>109</v>
      </c>
      <c r="B30" s="62" t="s">
        <v>113</v>
      </c>
      <c r="C30" s="73">
        <v>960000</v>
      </c>
      <c r="D30" s="73"/>
      <c r="E30" s="60" t="s">
        <v>39</v>
      </c>
      <c r="F30" s="60" t="s">
        <v>108</v>
      </c>
      <c r="G30" s="60" t="s">
        <v>42</v>
      </c>
      <c r="H30" s="62" t="s">
        <v>36</v>
      </c>
    </row>
    <row r="31" spans="1:8" ht="100.5" customHeight="1" x14ac:dyDescent="0.25">
      <c r="A31" s="68" t="s">
        <v>110</v>
      </c>
      <c r="B31" s="78" t="s">
        <v>114</v>
      </c>
      <c r="C31" s="73">
        <v>940000</v>
      </c>
      <c r="D31" s="73"/>
      <c r="E31" s="60" t="s">
        <v>39</v>
      </c>
      <c r="F31" s="60" t="s">
        <v>108</v>
      </c>
      <c r="G31" s="60" t="s">
        <v>42</v>
      </c>
      <c r="H31" s="62" t="s">
        <v>36</v>
      </c>
    </row>
    <row r="32" spans="1:8" ht="94.5" customHeight="1" x14ac:dyDescent="0.25">
      <c r="A32" s="68" t="s">
        <v>115</v>
      </c>
      <c r="B32" s="78" t="s">
        <v>136</v>
      </c>
      <c r="C32" s="73">
        <v>5120000</v>
      </c>
      <c r="D32" s="73"/>
      <c r="E32" s="60" t="s">
        <v>39</v>
      </c>
      <c r="F32" s="60" t="s">
        <v>108</v>
      </c>
      <c r="G32" s="60" t="s">
        <v>42</v>
      </c>
      <c r="H32" s="62" t="s">
        <v>36</v>
      </c>
    </row>
    <row r="33" spans="1:11" ht="89.25" customHeight="1" x14ac:dyDescent="0.25">
      <c r="A33" s="68" t="s">
        <v>116</v>
      </c>
      <c r="B33" s="78" t="s">
        <v>118</v>
      </c>
      <c r="C33" s="73">
        <v>359400</v>
      </c>
      <c r="D33" s="73"/>
      <c r="E33" s="60" t="s">
        <v>39</v>
      </c>
      <c r="F33" s="60" t="s">
        <v>108</v>
      </c>
      <c r="G33" s="60" t="s">
        <v>42</v>
      </c>
      <c r="H33" s="62" t="s">
        <v>36</v>
      </c>
    </row>
    <row r="34" spans="1:11" s="5" customFormat="1" ht="94.5" customHeight="1" x14ac:dyDescent="0.25">
      <c r="A34" s="68" t="s">
        <v>119</v>
      </c>
      <c r="B34" s="78" t="s">
        <v>117</v>
      </c>
      <c r="C34" s="73">
        <v>190000</v>
      </c>
      <c r="D34" s="73"/>
      <c r="E34" s="60" t="s">
        <v>39</v>
      </c>
      <c r="F34" s="60" t="s">
        <v>120</v>
      </c>
      <c r="G34" s="60" t="s">
        <v>42</v>
      </c>
      <c r="H34" s="62" t="s">
        <v>36</v>
      </c>
    </row>
    <row r="35" spans="1:11" ht="112.5" customHeight="1" x14ac:dyDescent="0.25">
      <c r="A35" s="68" t="s">
        <v>123</v>
      </c>
      <c r="B35" s="78" t="s">
        <v>159</v>
      </c>
      <c r="C35" s="73">
        <v>1010000</v>
      </c>
      <c r="D35" s="73"/>
      <c r="E35" s="60" t="s">
        <v>39</v>
      </c>
      <c r="F35" s="60" t="s">
        <v>126</v>
      </c>
      <c r="G35" s="60" t="s">
        <v>42</v>
      </c>
      <c r="H35" s="62" t="s">
        <v>36</v>
      </c>
      <c r="J35" s="28"/>
    </row>
    <row r="36" spans="1:11" ht="108.75" customHeight="1" x14ac:dyDescent="0.25">
      <c r="A36" s="68" t="s">
        <v>127</v>
      </c>
      <c r="B36" s="78" t="s">
        <v>151</v>
      </c>
      <c r="C36" s="73">
        <v>535000</v>
      </c>
      <c r="D36" s="73"/>
      <c r="E36" s="60" t="s">
        <v>39</v>
      </c>
      <c r="F36" s="60" t="s">
        <v>126</v>
      </c>
      <c r="G36" s="60" t="s">
        <v>42</v>
      </c>
      <c r="H36" s="62" t="s">
        <v>36</v>
      </c>
      <c r="J36" s="56"/>
    </row>
    <row r="37" spans="1:11" ht="108.75" customHeight="1" x14ac:dyDescent="0.25">
      <c r="A37" s="68" t="s">
        <v>128</v>
      </c>
      <c r="B37" s="78" t="s">
        <v>150</v>
      </c>
      <c r="C37" s="73">
        <v>550000</v>
      </c>
      <c r="D37" s="73"/>
      <c r="E37" s="60" t="s">
        <v>39</v>
      </c>
      <c r="F37" s="60" t="s">
        <v>126</v>
      </c>
      <c r="G37" s="60" t="s">
        <v>42</v>
      </c>
      <c r="H37" s="62" t="s">
        <v>36</v>
      </c>
      <c r="J37" s="28"/>
    </row>
    <row r="38" spans="1:11" s="6" customFormat="1" ht="126.75" customHeight="1" x14ac:dyDescent="0.2">
      <c r="A38" s="68" t="s">
        <v>141</v>
      </c>
      <c r="B38" s="78" t="s">
        <v>149</v>
      </c>
      <c r="C38" s="73">
        <v>328900</v>
      </c>
      <c r="D38" s="73"/>
      <c r="E38" s="60" t="s">
        <v>39</v>
      </c>
      <c r="F38" s="60" t="s">
        <v>78</v>
      </c>
      <c r="G38" s="60" t="s">
        <v>42</v>
      </c>
      <c r="H38" s="62" t="s">
        <v>36</v>
      </c>
    </row>
    <row r="39" spans="1:11" s="5" customFormat="1" ht="106.5" customHeight="1" x14ac:dyDescent="0.25">
      <c r="A39" s="68" t="s">
        <v>146</v>
      </c>
      <c r="B39" s="78" t="s">
        <v>148</v>
      </c>
      <c r="C39" s="73">
        <v>115000</v>
      </c>
      <c r="D39" s="73"/>
      <c r="E39" s="60" t="s">
        <v>39</v>
      </c>
      <c r="F39" s="60" t="s">
        <v>132</v>
      </c>
      <c r="G39" s="60" t="s">
        <v>42</v>
      </c>
      <c r="H39" s="62" t="s">
        <v>36</v>
      </c>
      <c r="J39" s="57"/>
    </row>
    <row r="40" spans="1:11" s="5" customFormat="1" ht="96" customHeight="1" x14ac:dyDescent="0.25">
      <c r="A40" s="68" t="s">
        <v>155</v>
      </c>
      <c r="B40" s="78" t="s">
        <v>158</v>
      </c>
      <c r="C40" s="73">
        <v>5000000</v>
      </c>
      <c r="D40" s="73"/>
      <c r="E40" s="60" t="s">
        <v>39</v>
      </c>
      <c r="F40" s="60" t="s">
        <v>132</v>
      </c>
      <c r="G40" s="60" t="s">
        <v>42</v>
      </c>
      <c r="H40" s="62" t="s">
        <v>36</v>
      </c>
      <c r="J40" s="57"/>
    </row>
    <row r="41" spans="1:11" ht="91.5" customHeight="1" x14ac:dyDescent="0.25">
      <c r="A41" s="68" t="s">
        <v>156</v>
      </c>
      <c r="B41" s="78" t="s">
        <v>157</v>
      </c>
      <c r="C41" s="73">
        <v>650000</v>
      </c>
      <c r="D41" s="73"/>
      <c r="E41" s="60" t="s">
        <v>39</v>
      </c>
      <c r="F41" s="60" t="s">
        <v>132</v>
      </c>
      <c r="G41" s="60" t="s">
        <v>42</v>
      </c>
      <c r="H41" s="62" t="s">
        <v>36</v>
      </c>
    </row>
    <row r="42" spans="1:11" ht="23.25" customHeight="1" x14ac:dyDescent="0.25">
      <c r="A42" s="72"/>
      <c r="B42" s="79" t="s">
        <v>9</v>
      </c>
      <c r="C42" s="80">
        <f>C12+C13+C14+C15+C16+C17+C22+C23+C24+C25+C26+C27+C28+C29+C30+C31+C32+C33+C34+C35+C36+C37+C38+C39+22000000+9397336.22+37000000+10111245.22+C40+C41</f>
        <v>201471496.44</v>
      </c>
      <c r="D42" s="81"/>
      <c r="E42" s="66"/>
      <c r="F42" s="66"/>
      <c r="G42" s="66"/>
      <c r="H42" s="67"/>
    </row>
    <row r="43" spans="1:11" ht="31.5" customHeight="1" x14ac:dyDescent="0.25">
      <c r="A43" s="123" t="s">
        <v>31</v>
      </c>
      <c r="B43" s="123"/>
      <c r="C43" s="81"/>
      <c r="D43" s="81"/>
      <c r="E43" s="66"/>
      <c r="F43" s="66"/>
      <c r="G43" s="66"/>
      <c r="H43" s="67"/>
    </row>
    <row r="44" spans="1:11" ht="39" customHeight="1" x14ac:dyDescent="0.25">
      <c r="A44" s="123" t="s">
        <v>32</v>
      </c>
      <c r="B44" s="123"/>
      <c r="C44" s="81"/>
      <c r="D44" s="81">
        <f>D43/2</f>
        <v>0</v>
      </c>
      <c r="E44" s="66"/>
      <c r="F44" s="66"/>
      <c r="G44" s="66"/>
      <c r="H44" s="67"/>
    </row>
    <row r="45" spans="1:11" ht="40.5" customHeight="1" x14ac:dyDescent="0.25">
      <c r="A45" s="120" t="s">
        <v>10</v>
      </c>
      <c r="B45" s="120"/>
      <c r="C45" s="120"/>
      <c r="D45" s="120"/>
      <c r="E45" s="120"/>
      <c r="F45" s="120"/>
      <c r="G45" s="120"/>
      <c r="H45" s="120"/>
    </row>
    <row r="46" spans="1:11" ht="82.5" customHeight="1" x14ac:dyDescent="0.25">
      <c r="A46" s="68" t="s">
        <v>68</v>
      </c>
      <c r="B46" s="60" t="s">
        <v>70</v>
      </c>
      <c r="C46" s="61">
        <v>741044</v>
      </c>
      <c r="D46" s="70"/>
      <c r="E46" s="60" t="s">
        <v>39</v>
      </c>
      <c r="F46" s="60" t="s">
        <v>92</v>
      </c>
      <c r="G46" s="60" t="s">
        <v>69</v>
      </c>
      <c r="H46" s="60" t="s">
        <v>36</v>
      </c>
    </row>
    <row r="47" spans="1:11" ht="99" customHeight="1" x14ac:dyDescent="0.25">
      <c r="A47" s="68" t="s">
        <v>131</v>
      </c>
      <c r="B47" s="60" t="s">
        <v>130</v>
      </c>
      <c r="C47" s="61">
        <v>1480000</v>
      </c>
      <c r="D47" s="70"/>
      <c r="E47" s="60" t="s">
        <v>39</v>
      </c>
      <c r="F47" s="60" t="s">
        <v>132</v>
      </c>
      <c r="G47" s="60" t="s">
        <v>69</v>
      </c>
      <c r="H47" s="60" t="s">
        <v>36</v>
      </c>
    </row>
    <row r="48" spans="1:11" ht="95.25" customHeight="1" x14ac:dyDescent="0.25">
      <c r="A48" s="68" t="s">
        <v>133</v>
      </c>
      <c r="B48" s="60" t="s">
        <v>160</v>
      </c>
      <c r="C48" s="61">
        <v>761346</v>
      </c>
      <c r="D48" s="70"/>
      <c r="E48" s="60" t="s">
        <v>39</v>
      </c>
      <c r="F48" s="60" t="s">
        <v>132</v>
      </c>
      <c r="G48" s="60" t="s">
        <v>69</v>
      </c>
      <c r="H48" s="60" t="s">
        <v>36</v>
      </c>
      <c r="J48" s="28"/>
      <c r="K48" s="39"/>
    </row>
    <row r="49" spans="1:10" ht="27" customHeight="1" x14ac:dyDescent="0.25">
      <c r="A49" s="82"/>
      <c r="B49" s="79" t="s">
        <v>11</v>
      </c>
      <c r="C49" s="83">
        <f>SUM(C46:C48)</f>
        <v>2982390</v>
      </c>
      <c r="D49" s="84"/>
      <c r="E49" s="82"/>
      <c r="F49" s="82"/>
      <c r="G49" s="82"/>
      <c r="H49" s="67"/>
    </row>
    <row r="50" spans="1:10" ht="45" customHeight="1" x14ac:dyDescent="0.25">
      <c r="A50" s="120" t="s">
        <v>12</v>
      </c>
      <c r="B50" s="120"/>
      <c r="C50" s="120"/>
      <c r="D50" s="120"/>
      <c r="E50" s="120"/>
      <c r="F50" s="120"/>
      <c r="G50" s="120"/>
      <c r="H50" s="120"/>
    </row>
    <row r="51" spans="1:10" ht="41.25" customHeight="1" x14ac:dyDescent="0.25">
      <c r="A51" s="85" t="s">
        <v>22</v>
      </c>
      <c r="B51" s="86"/>
      <c r="C51" s="87"/>
      <c r="D51" s="87"/>
      <c r="E51" s="88"/>
      <c r="F51" s="89"/>
      <c r="G51" s="88"/>
      <c r="H51" s="86"/>
    </row>
    <row r="52" spans="1:10" ht="39" customHeight="1" x14ac:dyDescent="0.25">
      <c r="A52" s="90"/>
      <c r="B52" s="91" t="s">
        <v>13</v>
      </c>
      <c r="C52" s="92">
        <f>SUM(C51:C51)</f>
        <v>0</v>
      </c>
      <c r="D52" s="93"/>
      <c r="E52" s="90"/>
      <c r="F52" s="90"/>
      <c r="G52" s="90"/>
      <c r="H52" s="94"/>
    </row>
    <row r="53" spans="1:10" ht="41.25" customHeight="1" x14ac:dyDescent="0.25">
      <c r="A53" s="121" t="s">
        <v>25</v>
      </c>
      <c r="B53" s="121"/>
      <c r="C53" s="121"/>
      <c r="D53" s="121"/>
      <c r="E53" s="121"/>
      <c r="F53" s="121"/>
      <c r="G53" s="121"/>
      <c r="H53" s="121"/>
    </row>
    <row r="54" spans="1:10" ht="44.25" customHeight="1" x14ac:dyDescent="0.25">
      <c r="A54" s="95" t="s">
        <v>14</v>
      </c>
      <c r="B54" s="74" t="s">
        <v>37</v>
      </c>
      <c r="C54" s="77">
        <v>1499000</v>
      </c>
      <c r="D54" s="77"/>
      <c r="E54" s="74" t="s">
        <v>39</v>
      </c>
      <c r="F54" s="74" t="s">
        <v>48</v>
      </c>
      <c r="G54" s="74" t="s">
        <v>40</v>
      </c>
      <c r="H54" s="96" t="s">
        <v>36</v>
      </c>
    </row>
    <row r="55" spans="1:10" ht="118.5" customHeight="1" x14ac:dyDescent="0.25">
      <c r="A55" s="68" t="s">
        <v>162</v>
      </c>
      <c r="B55" s="60" t="s">
        <v>164</v>
      </c>
      <c r="C55" s="73">
        <v>50000</v>
      </c>
      <c r="D55" s="73"/>
      <c r="E55" s="74" t="s">
        <v>39</v>
      </c>
      <c r="F55" s="60" t="s">
        <v>163</v>
      </c>
      <c r="G55" s="74" t="s">
        <v>40</v>
      </c>
      <c r="H55" s="96" t="s">
        <v>36</v>
      </c>
    </row>
    <row r="56" spans="1:10" ht="46.5" customHeight="1" x14ac:dyDescent="0.25">
      <c r="A56" s="72"/>
      <c r="B56" s="79" t="s">
        <v>17</v>
      </c>
      <c r="C56" s="97">
        <f>SUM(C54:C55)</f>
        <v>1549000</v>
      </c>
      <c r="D56" s="97"/>
      <c r="E56" s="60" t="s">
        <v>39</v>
      </c>
      <c r="F56" s="62"/>
      <c r="G56" s="62"/>
      <c r="H56" s="67"/>
      <c r="J56" s="28"/>
    </row>
    <row r="57" spans="1:10" ht="25.5" customHeight="1" x14ac:dyDescent="0.25">
      <c r="A57" s="120" t="s">
        <v>16</v>
      </c>
      <c r="B57" s="120"/>
      <c r="C57" s="120"/>
      <c r="D57" s="120"/>
      <c r="E57" s="120"/>
      <c r="F57" s="120"/>
      <c r="G57" s="120"/>
      <c r="H57" s="120"/>
    </row>
    <row r="58" spans="1:10" ht="93" customHeight="1" x14ac:dyDescent="0.25">
      <c r="A58" s="68" t="s">
        <v>67</v>
      </c>
      <c r="B58" s="60" t="s">
        <v>161</v>
      </c>
      <c r="C58" s="61">
        <v>7059100</v>
      </c>
      <c r="D58" s="60"/>
      <c r="E58" s="60" t="s">
        <v>39</v>
      </c>
      <c r="F58" s="60" t="s">
        <v>65</v>
      </c>
      <c r="G58" s="60" t="s">
        <v>66</v>
      </c>
      <c r="H58" s="60" t="s">
        <v>36</v>
      </c>
    </row>
    <row r="59" spans="1:10" ht="108" customHeight="1" x14ac:dyDescent="0.25">
      <c r="A59" s="68" t="s">
        <v>76</v>
      </c>
      <c r="B59" s="60" t="s">
        <v>77</v>
      </c>
      <c r="C59" s="61">
        <v>400000</v>
      </c>
      <c r="D59" s="60"/>
      <c r="E59" s="60" t="s">
        <v>39</v>
      </c>
      <c r="F59" s="60" t="s">
        <v>78</v>
      </c>
      <c r="G59" s="60" t="s">
        <v>66</v>
      </c>
      <c r="H59" s="60" t="s">
        <v>36</v>
      </c>
    </row>
    <row r="60" spans="1:10" ht="88.5" customHeight="1" x14ac:dyDescent="0.25">
      <c r="A60" s="68" t="s">
        <v>95</v>
      </c>
      <c r="B60" s="60" t="s">
        <v>102</v>
      </c>
      <c r="C60" s="61">
        <v>35000</v>
      </c>
      <c r="D60" s="60"/>
      <c r="E60" s="60" t="s">
        <v>39</v>
      </c>
      <c r="F60" s="60" t="s">
        <v>47</v>
      </c>
      <c r="G60" s="60" t="s">
        <v>66</v>
      </c>
      <c r="H60" s="60" t="s">
        <v>36</v>
      </c>
      <c r="J60" s="28"/>
    </row>
    <row r="61" spans="1:10" ht="96.75" customHeight="1" x14ac:dyDescent="0.25">
      <c r="A61" s="68" t="s">
        <v>124</v>
      </c>
      <c r="B61" s="60" t="s">
        <v>152</v>
      </c>
      <c r="C61" s="61">
        <v>6150516</v>
      </c>
      <c r="D61" s="60"/>
      <c r="E61" s="60" t="s">
        <v>39</v>
      </c>
      <c r="F61" s="60" t="s">
        <v>125</v>
      </c>
      <c r="G61" s="60" t="s">
        <v>66</v>
      </c>
      <c r="H61" s="60" t="s">
        <v>36</v>
      </c>
    </row>
    <row r="62" spans="1:10" ht="109.5" customHeight="1" x14ac:dyDescent="0.25">
      <c r="A62" s="68" t="s">
        <v>147</v>
      </c>
      <c r="B62" s="60" t="s">
        <v>153</v>
      </c>
      <c r="C62" s="61">
        <v>220000</v>
      </c>
      <c r="D62" s="60"/>
      <c r="E62" s="60" t="s">
        <v>39</v>
      </c>
      <c r="F62" s="60" t="s">
        <v>132</v>
      </c>
      <c r="G62" s="60" t="s">
        <v>66</v>
      </c>
      <c r="H62" s="60" t="s">
        <v>36</v>
      </c>
    </row>
    <row r="63" spans="1:10" ht="33" customHeight="1" x14ac:dyDescent="0.25">
      <c r="A63" s="70"/>
      <c r="B63" s="98" t="s">
        <v>18</v>
      </c>
      <c r="C63" s="99">
        <f>SUM(C58:C62)</f>
        <v>13864616</v>
      </c>
      <c r="D63" s="99"/>
      <c r="E63" s="70"/>
      <c r="F63" s="70"/>
      <c r="G63" s="70"/>
      <c r="H63" s="67"/>
    </row>
    <row r="64" spans="1:10" ht="24" customHeight="1" x14ac:dyDescent="0.25">
      <c r="A64" s="118" t="s">
        <v>51</v>
      </c>
      <c r="B64" s="119"/>
      <c r="C64" s="119"/>
      <c r="D64" s="119"/>
      <c r="E64" s="119"/>
      <c r="F64" s="119"/>
      <c r="G64" s="119"/>
      <c r="H64" s="119"/>
    </row>
    <row r="65" spans="1:11" ht="108" customHeight="1" x14ac:dyDescent="0.25">
      <c r="A65" s="59" t="s">
        <v>50</v>
      </c>
      <c r="B65" s="62" t="s">
        <v>52</v>
      </c>
      <c r="C65" s="61">
        <v>0</v>
      </c>
      <c r="D65" s="100"/>
      <c r="E65" s="60" t="s">
        <v>39</v>
      </c>
      <c r="F65" s="62" t="s">
        <v>45</v>
      </c>
      <c r="G65" s="62" t="s">
        <v>49</v>
      </c>
      <c r="H65" s="62" t="s">
        <v>36</v>
      </c>
    </row>
    <row r="66" spans="1:11" ht="93.75" customHeight="1" x14ac:dyDescent="0.25">
      <c r="A66" s="59" t="s">
        <v>63</v>
      </c>
      <c r="B66" s="62" t="s">
        <v>82</v>
      </c>
      <c r="C66" s="61">
        <v>210000</v>
      </c>
      <c r="D66" s="101">
        <v>210000</v>
      </c>
      <c r="E66" s="60" t="s">
        <v>39</v>
      </c>
      <c r="F66" s="62" t="s">
        <v>72</v>
      </c>
      <c r="G66" s="62" t="s">
        <v>43</v>
      </c>
      <c r="H66" s="62" t="s">
        <v>36</v>
      </c>
      <c r="J66" s="28"/>
    </row>
    <row r="67" spans="1:11" ht="177" customHeight="1" x14ac:dyDescent="0.25">
      <c r="A67" s="124" t="s">
        <v>91</v>
      </c>
      <c r="B67" s="8" t="s">
        <v>122</v>
      </c>
      <c r="C67" s="125">
        <v>801000</v>
      </c>
      <c r="D67" s="126"/>
      <c r="E67" s="7" t="s">
        <v>39</v>
      </c>
      <c r="F67" s="8" t="s">
        <v>92</v>
      </c>
      <c r="G67" s="8" t="s">
        <v>93</v>
      </c>
      <c r="H67" s="8" t="s">
        <v>36</v>
      </c>
      <c r="J67" s="28"/>
    </row>
    <row r="68" spans="1:11" ht="105.75" customHeight="1" x14ac:dyDescent="0.25">
      <c r="A68" s="12" t="s">
        <v>103</v>
      </c>
      <c r="B68" s="10" t="s">
        <v>145</v>
      </c>
      <c r="C68" s="40">
        <v>1500000</v>
      </c>
      <c r="D68" s="17"/>
      <c r="E68" s="9" t="s">
        <v>39</v>
      </c>
      <c r="F68" s="10" t="s">
        <v>104</v>
      </c>
      <c r="G68" s="10"/>
      <c r="H68" s="8" t="s">
        <v>36</v>
      </c>
      <c r="J68" s="28"/>
    </row>
    <row r="69" spans="1:11" ht="78.75" customHeight="1" x14ac:dyDescent="0.25">
      <c r="A69" s="12" t="s">
        <v>142</v>
      </c>
      <c r="B69" s="10" t="s">
        <v>143</v>
      </c>
      <c r="C69" s="40">
        <v>505000</v>
      </c>
      <c r="D69" s="17"/>
      <c r="E69" s="9" t="s">
        <v>39</v>
      </c>
      <c r="F69" s="10" t="s">
        <v>132</v>
      </c>
      <c r="G69" s="10"/>
      <c r="H69" s="8" t="s">
        <v>36</v>
      </c>
      <c r="J69" s="28"/>
      <c r="K69" s="28"/>
    </row>
    <row r="70" spans="1:11" ht="44.25" customHeight="1" x14ac:dyDescent="0.25">
      <c r="A70" s="41"/>
      <c r="B70" s="15" t="s">
        <v>99</v>
      </c>
      <c r="C70" s="42">
        <f>SUM(C65:C69)</f>
        <v>3016000</v>
      </c>
      <c r="D70" s="41"/>
      <c r="E70" s="43"/>
      <c r="F70" s="43"/>
      <c r="G70" s="44"/>
      <c r="H70" s="43"/>
    </row>
    <row r="71" spans="1:11" ht="36.75" customHeight="1" x14ac:dyDescent="0.25">
      <c r="A71" s="14"/>
      <c r="B71" s="15" t="s">
        <v>90</v>
      </c>
      <c r="C71" s="16">
        <f>C7+C42+C49+C56+C63+C70</f>
        <v>225883502.44</v>
      </c>
      <c r="D71" s="16"/>
      <c r="E71" s="14"/>
      <c r="F71" s="14"/>
      <c r="G71" s="14"/>
      <c r="H71" s="13"/>
    </row>
    <row r="72" spans="1:11" ht="27.75" customHeight="1" x14ac:dyDescent="0.25">
      <c r="A72" s="108" t="s">
        <v>89</v>
      </c>
      <c r="B72" s="109"/>
      <c r="C72" s="109"/>
      <c r="D72" s="109"/>
      <c r="E72" s="109"/>
      <c r="F72" s="109"/>
      <c r="G72" s="109"/>
      <c r="H72" s="110"/>
    </row>
    <row r="73" spans="1:11" ht="70.5" customHeight="1" x14ac:dyDescent="0.25">
      <c r="A73" s="12" t="s">
        <v>84</v>
      </c>
      <c r="B73" s="45" t="s">
        <v>85</v>
      </c>
      <c r="C73" s="58">
        <v>23324942</v>
      </c>
      <c r="D73" s="46"/>
      <c r="E73" s="9" t="s">
        <v>39</v>
      </c>
      <c r="F73" s="9" t="s">
        <v>86</v>
      </c>
      <c r="G73" s="9" t="s">
        <v>87</v>
      </c>
      <c r="H73" s="8" t="s">
        <v>154</v>
      </c>
    </row>
    <row r="74" spans="1:11" ht="54" customHeight="1" x14ac:dyDescent="0.25">
      <c r="A74" s="12" t="s">
        <v>134</v>
      </c>
      <c r="B74" s="45" t="s">
        <v>135</v>
      </c>
      <c r="C74" s="58">
        <v>2000000</v>
      </c>
      <c r="D74" s="46"/>
      <c r="E74" s="9" t="s">
        <v>39</v>
      </c>
      <c r="F74" s="7" t="s">
        <v>132</v>
      </c>
      <c r="G74" s="7" t="s">
        <v>69</v>
      </c>
      <c r="H74" s="7" t="s">
        <v>36</v>
      </c>
    </row>
    <row r="75" spans="1:11" x14ac:dyDescent="0.25">
      <c r="A75" s="12"/>
      <c r="B75" s="15" t="s">
        <v>88</v>
      </c>
      <c r="C75" s="47">
        <f>SUM(C73:C74)</f>
        <v>25324942</v>
      </c>
      <c r="D75" s="46"/>
      <c r="E75" s="9"/>
      <c r="F75" s="9"/>
      <c r="G75" s="9"/>
      <c r="H75" s="8"/>
    </row>
    <row r="76" spans="1:11" x14ac:dyDescent="0.25">
      <c r="A76" s="41"/>
      <c r="B76" s="48" t="s">
        <v>15</v>
      </c>
      <c r="C76" s="49">
        <f>C7+C42+C49+C56+C70+C75+C63</f>
        <v>251208444.44</v>
      </c>
      <c r="D76" s="50"/>
      <c r="E76" s="51"/>
      <c r="F76" s="51"/>
      <c r="G76" s="45"/>
      <c r="H76" s="51"/>
    </row>
    <row r="77" spans="1:11" ht="12.75" customHeight="1" x14ac:dyDescent="0.25">
      <c r="A77" s="52"/>
      <c r="B77" s="53"/>
      <c r="C77" s="52"/>
      <c r="D77" s="52"/>
      <c r="E77" s="54"/>
      <c r="F77" s="54"/>
      <c r="G77" s="55"/>
      <c r="H77" s="54"/>
    </row>
    <row r="78" spans="1:11" hidden="1" x14ac:dyDescent="0.25">
      <c r="A78" s="24"/>
      <c r="B78" s="25"/>
      <c r="C78" s="24"/>
      <c r="D78" s="24"/>
      <c r="E78" s="26"/>
      <c r="F78" s="26"/>
      <c r="G78" s="27"/>
      <c r="H78" s="26"/>
    </row>
    <row r="79" spans="1:11" ht="23.25" customHeight="1" x14ac:dyDescent="0.3">
      <c r="A79" s="117" t="s">
        <v>23</v>
      </c>
      <c r="B79" s="117"/>
      <c r="C79" s="117"/>
      <c r="D79" s="19"/>
      <c r="E79" s="20"/>
      <c r="F79" s="20"/>
      <c r="G79" s="111" t="s">
        <v>34</v>
      </c>
      <c r="H79" s="111"/>
    </row>
    <row r="80" spans="1:11" ht="18.75" customHeight="1" x14ac:dyDescent="0.25">
      <c r="A80" s="18"/>
      <c r="B80" s="21"/>
      <c r="C80" s="19"/>
      <c r="D80" s="19"/>
      <c r="E80" s="20"/>
      <c r="F80" s="20"/>
      <c r="G80" s="22"/>
      <c r="H80" s="23"/>
    </row>
    <row r="81" spans="1:8" ht="64.5" customHeight="1" x14ac:dyDescent="0.3">
      <c r="A81" s="113" t="s">
        <v>129</v>
      </c>
      <c r="B81" s="113"/>
      <c r="C81" s="113"/>
      <c r="D81" s="19"/>
      <c r="E81" s="20"/>
      <c r="F81" s="111" t="s">
        <v>121</v>
      </c>
      <c r="G81" s="112"/>
      <c r="H81" s="112"/>
    </row>
  </sheetData>
  <mergeCells count="31">
    <mergeCell ref="F81:H81"/>
    <mergeCell ref="A81:C81"/>
    <mergeCell ref="B1:H1"/>
    <mergeCell ref="A79:C79"/>
    <mergeCell ref="A64:H64"/>
    <mergeCell ref="A5:H5"/>
    <mergeCell ref="A50:H50"/>
    <mergeCell ref="A53:H53"/>
    <mergeCell ref="A57:H57"/>
    <mergeCell ref="A8:H8"/>
    <mergeCell ref="A45:H45"/>
    <mergeCell ref="A11:H11"/>
    <mergeCell ref="A2:H2"/>
    <mergeCell ref="G79:H79"/>
    <mergeCell ref="A43:B43"/>
    <mergeCell ref="A44:B44"/>
    <mergeCell ref="A72:H72"/>
    <mergeCell ref="A20:A21"/>
    <mergeCell ref="B20:B21"/>
    <mergeCell ref="D20:D21"/>
    <mergeCell ref="E20:E21"/>
    <mergeCell ref="F20:F21"/>
    <mergeCell ref="G20:G21"/>
    <mergeCell ref="H20:H21"/>
    <mergeCell ref="G18:G19"/>
    <mergeCell ref="H18:H19"/>
    <mergeCell ref="A18:A19"/>
    <mergeCell ref="B18:B19"/>
    <mergeCell ref="D18:D19"/>
    <mergeCell ref="E18:E19"/>
    <mergeCell ref="F18:F19"/>
  </mergeCells>
  <pageMargins left="0.23622047244094491" right="0" top="0" bottom="0" header="0" footer="0"/>
  <pageSetup paperSize="9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2025-12-12T09:45:49Z</cp:lastPrinted>
  <dcterms:created xsi:type="dcterms:W3CDTF">2019-11-25T11:09:02Z</dcterms:created>
  <dcterms:modified xsi:type="dcterms:W3CDTF">2025-12-12T09:47:05Z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